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1"/>
  </bookViews>
  <sheets>
    <sheet name="Лист1" sheetId="1" r:id="rId1"/>
    <sheet name="Проект на бюджет" sheetId="2" r:id="rId2"/>
    <sheet name="Лист3" sheetId="3" r:id="rId3"/>
  </sheets>
  <definedNames>
    <definedName name="_xlnm.Print_Area" localSheetId="1">'Проект на бюджет'!$A$1:$E$36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<sst xmlns="http://schemas.openxmlformats.org/spreadsheetml/2006/main" count="84" uniqueCount="77">
  <si>
    <t>№ ПО РЕД</t>
  </si>
  <si>
    <t>ВИД РАЗХОД</t>
  </si>
  <si>
    <t>СУМА</t>
  </si>
  <si>
    <t>ПЕРСОНАЛ</t>
  </si>
  <si>
    <t>ОСИГУРОВКИ</t>
  </si>
  <si>
    <t>РАБОТНИ ЗАПЛАТИ СЛУЖИТЕЛИ</t>
  </si>
  <si>
    <t>ИЗДРЪЖКА</t>
  </si>
  <si>
    <t>РЕМОНТНИ ДЕЙНОСТИ</t>
  </si>
  <si>
    <t>КОМАНДИРОВКИ</t>
  </si>
  <si>
    <t>КАНЦЕЛАРСКИ МАТЕРИАЛИ</t>
  </si>
  <si>
    <t>ИНТЕРНЕТ</t>
  </si>
  <si>
    <t>ПРОЕКТ НА БЮДЖЕТ</t>
  </si>
  <si>
    <t xml:space="preserve">ВНОСКА НА ДЪРЖАВАТА - 35% ОТ БЮДЖЕТА </t>
  </si>
  <si>
    <t>ГОДИШЕН РАЗМЕР</t>
  </si>
  <si>
    <t>ГРАЖДАНСКИ ДОГОВОРИ</t>
  </si>
  <si>
    <t>1.2.</t>
  </si>
  <si>
    <t>1.1.</t>
  </si>
  <si>
    <t>2.1.</t>
  </si>
  <si>
    <t>2.2.</t>
  </si>
  <si>
    <t>2.3.</t>
  </si>
  <si>
    <t>2.4.</t>
  </si>
  <si>
    <t>КОНСУМАТИВИ/ЕЛ.ЕНЕРГИЯ, ВОДА, ТОПЛОЕНЕРГИЯ, АСАНСЬОР/</t>
  </si>
  <si>
    <t>2.5.</t>
  </si>
  <si>
    <t>2.6.</t>
  </si>
  <si>
    <t>2.7.</t>
  </si>
  <si>
    <t>3.1.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</si>
  <si>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</si>
  <si>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</si>
  <si>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</si>
  <si>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</si>
  <si>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</si>
  <si>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</si>
  <si>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</si>
  <si>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</si>
  <si>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</si>
  <si>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3.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</si>
  <si>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</si>
  <si>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</si>
  <si>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</si>
  <si>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</si>
  <si>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</si>
  <si>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</si>
  <si>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</si>
  <si>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</si>
  <si>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</si>
  <si>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</si>
  <si>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III.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</si>
  <si>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</si>
  <si>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</si>
  <si>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</si>
  <si>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</si>
  <si>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</si>
  <si>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>НА АСОЦИАЦИЯ ПО В И К НА ОБОСОБЕНАТА ТЕРИТОРИЯ -  СЛИВЕН</t>
  </si>
  <si>
    <t>2.8.</t>
  </si>
  <si>
    <t>ЗАСТРАХОВКИ ДМА</t>
  </si>
  <si>
    <t>ОБСЛУЖВАНА ОТ "ВиК СЛИВЕН"  ООД</t>
  </si>
  <si>
    <t>ТЕЛЕФОНИ, ПОЩЕНСКИ РАЗХ., ТРУДОВА МЕД.</t>
  </si>
  <si>
    <t xml:space="preserve">ДРУГИ ВЪНШНИ УСЛУГИ </t>
  </si>
  <si>
    <t>Остатък в левове по сметки от предходния период (+)</t>
  </si>
  <si>
    <t>наличност по сметки в края на периода (-)</t>
  </si>
  <si>
    <t>ПРОЕКТ за  БЮДЖЕТ</t>
  </si>
  <si>
    <t>ЗА 2018 ГОДИНА</t>
  </si>
  <si>
    <t>-Финансист - 12 м. х 850</t>
  </si>
  <si>
    <t>-В и К екперт - 12 м. х 850</t>
  </si>
  <si>
    <t>ОБЩО НЕОБХОДИМИ СРЕДСТВА ЗА 2018 ГОДИНА</t>
  </si>
  <si>
    <t>-Главен секретар - 06 м. х 950</t>
  </si>
  <si>
    <r>
      <t xml:space="preserve">
</t>
    </r>
    <r>
      <rPr>
        <b/>
        <sz val="11"/>
        <color indexed="8"/>
        <rFont val="Times New Roman"/>
        <family val="1"/>
      </rPr>
      <t>Чавдар Божурски</t>
    </r>
    <r>
      <rPr>
        <sz val="11"/>
        <color indexed="8"/>
        <rFont val="Times New Roman"/>
        <family val="1"/>
      </rPr>
      <t xml:space="preserve">
Областен управител,
Председател на Асоциацията по В и К на обособената територия, 
обслужвана от „В и К Сливен“ ООД
</t>
    </r>
  </si>
  <si>
    <t>Финансиране на текущата дейност от държавата - средства осигурени от бюджета на МРРБ, съгл. чл. 198в, ал. 13 от ЗВ</t>
  </si>
  <si>
    <t xml:space="preserve">НА АСОЦИАЦИЯ ПО В И К НА ОБОСОБЕНАТА ТЕРИТОРИЯ, </t>
  </si>
  <si>
    <t xml:space="preserve">ОБСЛУЖВАНА ОТ "ВОДОСНАБДЯВАНЕ И КАНАЛИЗАЦИЯ" ЕООД ПЛЕВЕН </t>
  </si>
  <si>
    <t xml:space="preserve">                                                          ПРЕДСЕДАТЕЛ НА АВиК ПЛЕВЕН</t>
  </si>
  <si>
    <r>
      <t xml:space="preserve">Изготвил: </t>
    </r>
    <r>
      <rPr>
        <i/>
        <sz val="11"/>
        <color indexed="8"/>
        <rFont val="Times New Roman"/>
        <family val="1"/>
      </rPr>
      <t xml:space="preserve">Венета Павликянова- финансов експерт А ВиК Плевен    /п/ </t>
    </r>
    <r>
      <rPr>
        <sz val="11"/>
        <color indexed="8"/>
        <rFont val="Times New Roman"/>
        <family val="1"/>
      </rPr>
      <t xml:space="preserve">          </t>
    </r>
    <r>
      <rPr>
        <b/>
        <sz val="11"/>
        <color indexed="8"/>
        <rFont val="Times New Roman"/>
        <family val="1"/>
      </rPr>
      <t xml:space="preserve">                                                          </t>
    </r>
  </si>
  <si>
    <t>ЗА 2024  ГОДИНА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</si>
  <si>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</si>
  <si>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 xml:space="preserve">СЪГЛАСУВАЛ:      /п/          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</si>
  <si>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Виолета Иеремиева</t>
    </r>
  </si>
  <si>
    <t>ОБЩО СРЕДСТВА ЗА 2024 ГОДИНА НЕОБХОДИМИ КАТО БЮДЖЕТНО САЛДО (+/-)        (І. - ІІ.)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</si>
</sst>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"/>
    <numFmt numFmtId="173" formatCode="0.000"/>
    <numFmt numFmtId="174" formatCode="0.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¥€-2]\ #,##0.00_);[Red]\([$¥€-2]\ #,##0.00\)"/>
    <numFmt numFmtId="179" formatCode="#,##0.00\ &quot;лв.&quot;"/>
    <numFmt numFmtId="180" formatCode="#,##0.00\ &quot;лв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i/>
      <sz val="11"/>
      <name val="Times New Roman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" fontId="4" fillId="0" borderId="10" xfId="0" applyNumberFormat="1" applyFont="1" applyBorder="1" applyAlignment="1">
      <alignment horizontal="left"/>
    </xf>
    <xf numFmtId="16" fontId="4" fillId="0" borderId="0" xfId="0" applyNumberFormat="1" applyFont="1" applyBorder="1" applyAlignment="1">
      <alignment horizontal="left"/>
    </xf>
    <xf numFmtId="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33" borderId="10" xfId="57" applyFont="1" applyFill="1" applyBorder="1" applyAlignment="1">
      <alignment vertical="center"/>
      <protection/>
    </xf>
    <xf numFmtId="0" fontId="3" fillId="33" borderId="10" xfId="57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9" fontId="4" fillId="0" borderId="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172" fontId="14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9" fontId="8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4" fontId="14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179" fontId="14" fillId="0" borderId="10" xfId="0" applyNumberFormat="1" applyFont="1" applyBorder="1" applyAlignment="1">
      <alignment horizontal="right"/>
    </xf>
    <xf numFmtId="4" fontId="56" fillId="0" borderId="11" xfId="0" applyNumberFormat="1" applyFont="1" applyFill="1" applyBorder="1" applyAlignment="1">
      <alignment horizontal="right"/>
    </xf>
    <xf numFmtId="4" fontId="57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9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BK_PROJECT_2001-la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6">
      <selection activeCell="B31" sqref="B31"/>
    </sheetView>
  </sheetViews>
  <sheetFormatPr defaultColWidth="9.140625" defaultRowHeight="15"/>
  <cols>
    <col min="1" max="1" width="6.140625" style="1" customWidth="1"/>
    <col min="2" max="2" width="52.421875" style="1" customWidth="1"/>
    <col min="3" max="3" width="11.28125" style="1" customWidth="1"/>
    <col min="4" max="4" width="17.140625" style="1" customWidth="1"/>
    <col min="5" max="5" width="13.57421875" style="1" customWidth="1"/>
    <col min="6" max="16384" width="9.140625" style="1" customWidth="1"/>
  </cols>
  <sheetData>
    <row r="1" spans="1:5" ht="15">
      <c r="A1" s="72" t="s">
        <v>11</v>
      </c>
      <c r="B1" s="72"/>
      <c r="C1" s="72"/>
      <c r="D1" s="72"/>
      <c r="E1" s="72"/>
    </row>
    <row r="2" spans="1:5" ht="15">
      <c r="A2" s="73" t="s">
        <v>61</v>
      </c>
      <c r="B2" s="72"/>
      <c r="C2" s="72"/>
      <c r="D2" s="72"/>
      <c r="E2" s="72"/>
    </row>
    <row r="3" spans="1:5" ht="15">
      <c r="A3" s="72" t="s">
        <v>52</v>
      </c>
      <c r="B3" s="72"/>
      <c r="C3" s="72"/>
      <c r="D3" s="72"/>
      <c r="E3" s="72"/>
    </row>
    <row r="4" spans="1:5" ht="15">
      <c r="A4" s="72" t="s">
        <v>55</v>
      </c>
      <c r="B4" s="72"/>
      <c r="C4" s="72"/>
      <c r="D4" s="72"/>
      <c r="E4" s="72"/>
    </row>
    <row r="6" spans="1:5" ht="42.75">
      <c r="A6" s="3" t="s">
        <v>0</v>
      </c>
      <c r="B6" s="3" t="s">
        <v>1</v>
      </c>
      <c r="C6" s="3" t="s">
        <v>2</v>
      </c>
      <c r="D6" s="3" t="s">
        <v>4</v>
      </c>
      <c r="E6" s="3" t="s">
        <v>13</v>
      </c>
    </row>
    <row r="7" spans="1:5" ht="15.75">
      <c r="A7" s="14">
        <v>1</v>
      </c>
      <c r="B7" s="5" t="s">
        <v>3</v>
      </c>
      <c r="C7" s="50">
        <f>C8+C14</f>
        <v>35600</v>
      </c>
      <c r="D7" s="50">
        <f>D8+D14</f>
        <v>6444.1</v>
      </c>
      <c r="E7" s="47">
        <f>E8+E14</f>
        <v>42044.1</v>
      </c>
    </row>
    <row r="8" spans="1:5" ht="15">
      <c r="A8" s="15" t="s">
        <v>16</v>
      </c>
      <c r="B8" s="10" t="s">
        <v>5</v>
      </c>
      <c r="C8" s="8">
        <f>SUM(C11+C10+C9)</f>
        <v>26100</v>
      </c>
      <c r="D8" s="8">
        <f>SUM(D11+D10+D9)</f>
        <v>4724.1</v>
      </c>
      <c r="E8" s="8">
        <f>C8+D8</f>
        <v>30824.1</v>
      </c>
    </row>
    <row r="9" spans="1:5" ht="15">
      <c r="A9" s="15"/>
      <c r="B9" s="49" t="s">
        <v>65</v>
      </c>
      <c r="C9" s="7">
        <v>5700</v>
      </c>
      <c r="D9" s="7">
        <f>C9*0.181</f>
        <v>1031.7</v>
      </c>
      <c r="E9" s="7">
        <f>C9+D9</f>
        <v>6731.7</v>
      </c>
    </row>
    <row r="10" spans="1:5" ht="15">
      <c r="A10" s="15"/>
      <c r="B10" s="49" t="s">
        <v>62</v>
      </c>
      <c r="C10" s="7">
        <v>10200</v>
      </c>
      <c r="D10" s="7">
        <v>1846.2</v>
      </c>
      <c r="E10" s="7">
        <f>C10+D10</f>
        <v>12046.2</v>
      </c>
    </row>
    <row r="11" spans="1:5" ht="15">
      <c r="A11" s="15"/>
      <c r="B11" s="49" t="s">
        <v>63</v>
      </c>
      <c r="C11" s="7">
        <v>10200</v>
      </c>
      <c r="D11" s="7">
        <v>1846.2</v>
      </c>
      <c r="E11" s="7">
        <f>C11+D11</f>
        <v>12046.2</v>
      </c>
    </row>
    <row r="12" spans="1:5" ht="15">
      <c r="A12" s="15"/>
      <c r="B12" s="4"/>
      <c r="C12" s="7"/>
      <c r="D12" s="7"/>
      <c r="E12" s="7"/>
    </row>
    <row r="13" spans="1:5" ht="15">
      <c r="A13" s="15"/>
      <c r="B13" s="4"/>
      <c r="C13" s="7"/>
      <c r="D13" s="7"/>
      <c r="E13" s="7"/>
    </row>
    <row r="14" spans="1:5" ht="15">
      <c r="A14" s="15" t="s">
        <v>15</v>
      </c>
      <c r="B14" s="11" t="s">
        <v>14</v>
      </c>
      <c r="C14" s="8">
        <v>9500</v>
      </c>
      <c r="D14" s="8">
        <v>1720</v>
      </c>
      <c r="E14" s="8">
        <f>C14+D14</f>
        <v>11220</v>
      </c>
    </row>
    <row r="15" spans="1:5" ht="15">
      <c r="A15" s="15"/>
      <c r="B15" s="4"/>
      <c r="C15" s="7"/>
      <c r="D15" s="7"/>
      <c r="E15" s="7"/>
    </row>
    <row r="16" spans="1:5" ht="15">
      <c r="A16" s="15"/>
      <c r="B16" s="4"/>
      <c r="C16" s="7"/>
      <c r="D16" s="7"/>
      <c r="E16" s="7"/>
    </row>
    <row r="17" spans="1:5" ht="15">
      <c r="A17" s="15"/>
      <c r="B17" s="4"/>
      <c r="C17" s="7"/>
      <c r="D17" s="7"/>
      <c r="E17" s="7"/>
    </row>
    <row r="18" spans="1:5" ht="15">
      <c r="A18" s="15"/>
      <c r="B18" s="4"/>
      <c r="C18" s="7"/>
      <c r="D18" s="7"/>
      <c r="E18" s="7"/>
    </row>
    <row r="19" spans="1:5" ht="15.75">
      <c r="A19" s="14">
        <v>2</v>
      </c>
      <c r="B19" s="5" t="s">
        <v>6</v>
      </c>
      <c r="C19" s="7"/>
      <c r="D19" s="7"/>
      <c r="E19" s="47">
        <f>SUM(E20:E27)</f>
        <v>11664.9</v>
      </c>
    </row>
    <row r="20" spans="1:5" ht="30">
      <c r="A20" s="15" t="s">
        <v>17</v>
      </c>
      <c r="B20" s="6" t="s">
        <v>21</v>
      </c>
      <c r="C20" s="2"/>
      <c r="D20" s="2"/>
      <c r="E20" s="51">
        <v>0</v>
      </c>
    </row>
    <row r="21" spans="1:5" ht="15">
      <c r="A21" s="15" t="s">
        <v>18</v>
      </c>
      <c r="B21" s="2" t="s">
        <v>7</v>
      </c>
      <c r="C21" s="2"/>
      <c r="D21" s="2"/>
      <c r="E21" s="7">
        <v>0</v>
      </c>
    </row>
    <row r="22" spans="1:5" ht="15">
      <c r="A22" s="15" t="s">
        <v>19</v>
      </c>
      <c r="B22" s="2" t="s">
        <v>8</v>
      </c>
      <c r="C22" s="2"/>
      <c r="D22" s="2"/>
      <c r="E22" s="51">
        <v>1500</v>
      </c>
    </row>
    <row r="23" spans="1:5" ht="15">
      <c r="A23" s="15" t="s">
        <v>20</v>
      </c>
      <c r="B23" s="2" t="s">
        <v>9</v>
      </c>
      <c r="C23" s="2"/>
      <c r="D23" s="2"/>
      <c r="E23" s="51">
        <v>1000</v>
      </c>
    </row>
    <row r="24" spans="1:5" ht="15">
      <c r="A24" s="15" t="s">
        <v>22</v>
      </c>
      <c r="B24" s="2" t="s">
        <v>56</v>
      </c>
      <c r="C24" s="2"/>
      <c r="D24" s="2"/>
      <c r="E24" s="51">
        <v>2000</v>
      </c>
    </row>
    <row r="25" spans="1:5" ht="15">
      <c r="A25" s="15" t="s">
        <v>23</v>
      </c>
      <c r="B25" s="2" t="s">
        <v>10</v>
      </c>
      <c r="C25" s="2"/>
      <c r="D25" s="2"/>
      <c r="E25" s="51">
        <v>100</v>
      </c>
    </row>
    <row r="26" spans="1:5" ht="15">
      <c r="A26" s="15" t="s">
        <v>24</v>
      </c>
      <c r="B26" s="2" t="s">
        <v>57</v>
      </c>
      <c r="C26" s="2"/>
      <c r="D26" s="2"/>
      <c r="E26" s="51">
        <v>7064.9</v>
      </c>
    </row>
    <row r="27" spans="1:5" ht="15">
      <c r="A27" s="41" t="s">
        <v>53</v>
      </c>
      <c r="B27" s="2" t="s">
        <v>54</v>
      </c>
      <c r="C27" s="2"/>
      <c r="D27" s="2"/>
      <c r="E27" s="51">
        <v>0</v>
      </c>
    </row>
    <row r="28" spans="1:5" ht="15.75">
      <c r="A28" s="14">
        <v>3</v>
      </c>
      <c r="B28" s="56" t="s">
        <v>64</v>
      </c>
      <c r="C28" s="2"/>
      <c r="D28" s="2"/>
      <c r="E28" s="47">
        <v>64929</v>
      </c>
    </row>
    <row r="29" spans="1:5" ht="19.5">
      <c r="A29" s="16" t="s">
        <v>25</v>
      </c>
      <c r="B29" s="9" t="s">
        <v>12</v>
      </c>
      <c r="C29" s="2"/>
      <c r="D29" s="2"/>
      <c r="E29" s="13">
        <v>18000.15</v>
      </c>
    </row>
    <row r="30" spans="1:5" ht="19.5">
      <c r="A30" s="17"/>
      <c r="B30" s="18"/>
      <c r="C30" s="19"/>
      <c r="D30" s="19"/>
      <c r="E30" s="20"/>
    </row>
    <row r="31" spans="1:5" ht="105">
      <c r="A31" s="17"/>
      <c r="B31" s="46" t="s">
        <v>66</v>
      </c>
      <c r="C31" s="19"/>
      <c r="D31" s="19"/>
      <c r="E31" s="20"/>
    </row>
    <row r="32" spans="1:5" ht="19.5" customHeight="1">
      <c r="A32" s="17"/>
      <c r="B32" s="18"/>
      <c r="C32" s="75"/>
      <c r="D32" s="75"/>
      <c r="E32" s="75"/>
    </row>
    <row r="33" spans="1:5" ht="152.25" customHeight="1">
      <c r="A33" s="17"/>
      <c r="B33" s="48"/>
      <c r="C33" s="43"/>
      <c r="D33" s="76"/>
      <c r="E33" s="76"/>
    </row>
    <row r="35" spans="2:3" ht="15">
      <c r="B35" s="12"/>
      <c r="C35" s="12"/>
    </row>
    <row r="36" spans="2:5" ht="15">
      <c r="B36" s="42"/>
      <c r="D36" s="74"/>
      <c r="E36" s="74"/>
    </row>
    <row r="38" ht="15">
      <c r="C38" s="12"/>
    </row>
    <row r="39" spans="4:5" ht="15">
      <c r="D39" s="74"/>
      <c r="E39" s="74"/>
    </row>
  </sheetData>
  <sheetProtection/>
  <mergeCells count="8">
    <mergeCell ref="A1:E1"/>
    <mergeCell ref="A3:E3"/>
    <mergeCell ref="A4:E4"/>
    <mergeCell ref="A2:E2"/>
    <mergeCell ref="D36:E36"/>
    <mergeCell ref="D39:E39"/>
    <mergeCell ref="C32:E32"/>
    <mergeCell ref="D33:E3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tabSelected="1" view="pageBreakPreview" zoomScaleSheetLayoutView="100" zoomScalePageLayoutView="0" workbookViewId="0" topLeftCell="A5">
      <selection activeCell="C32" sqref="C32"/>
    </sheetView>
  </sheetViews>
  <sheetFormatPr defaultColWidth="9.140625" defaultRowHeight="15"/>
  <cols>
    <col min="1" max="1" width="3.57421875" style="1" customWidth="1"/>
    <col min="2" max="2" width="4.8515625" style="1" customWidth="1"/>
    <col min="3" max="3" width="145.00390625" style="1" customWidth="1"/>
    <col min="4" max="4" width="25.00390625" style="1" customWidth="1"/>
    <col min="5" max="5" width="10.8515625" style="1" customWidth="1"/>
    <col min="6" max="6" width="9.421875" style="1" bestFit="1" customWidth="1"/>
    <col min="7" max="16384" width="9.140625" style="1" customWidth="1"/>
  </cols>
  <sheetData>
    <row r="2" spans="2:4" ht="15">
      <c r="B2" s="63"/>
      <c r="C2" s="78" t="s">
        <v>74</v>
      </c>
      <c r="D2" s="78"/>
    </row>
    <row r="3" spans="2:4" ht="15">
      <c r="B3" s="63"/>
      <c r="C3" s="79" t="s">
        <v>75</v>
      </c>
      <c r="D3" s="79"/>
    </row>
    <row r="4" spans="2:4" ht="15">
      <c r="B4" s="63"/>
      <c r="C4" s="70"/>
      <c r="D4" s="70"/>
    </row>
    <row r="5" spans="2:4" ht="15" customHeight="1">
      <c r="B5" s="80" t="s">
        <v>70</v>
      </c>
      <c r="C5" s="80"/>
      <c r="D5" s="80"/>
    </row>
    <row r="6" spans="2:4" ht="15" customHeight="1">
      <c r="B6" s="71"/>
      <c r="C6" s="71"/>
      <c r="D6" s="71"/>
    </row>
    <row r="7" spans="2:4" ht="15" customHeight="1">
      <c r="B7" s="71"/>
      <c r="C7" s="71"/>
      <c r="D7" s="71"/>
    </row>
    <row r="8" spans="2:4" ht="21" customHeight="1">
      <c r="B8" s="77" t="s">
        <v>60</v>
      </c>
      <c r="C8" s="77"/>
      <c r="D8" s="77"/>
    </row>
    <row r="9" spans="2:4" ht="15">
      <c r="B9" s="73" t="s">
        <v>72</v>
      </c>
      <c r="C9" s="72"/>
      <c r="D9" s="72"/>
    </row>
    <row r="10" spans="2:4" ht="19.5" customHeight="1">
      <c r="B10" s="73" t="s">
        <v>68</v>
      </c>
      <c r="C10" s="72"/>
      <c r="D10" s="72"/>
    </row>
    <row r="11" spans="2:4" ht="15">
      <c r="B11" s="73" t="s">
        <v>69</v>
      </c>
      <c r="C11" s="72"/>
      <c r="D11" s="72"/>
    </row>
    <row r="12" spans="2:4" s="35" customFormat="1" ht="25.5">
      <c r="B12" s="36" t="s">
        <v>0</v>
      </c>
      <c r="C12" s="34" t="s">
        <v>1</v>
      </c>
      <c r="D12" s="34" t="s">
        <v>47</v>
      </c>
    </row>
    <row r="13" spans="2:6" ht="29.25" customHeight="1">
      <c r="B13" s="23" t="s">
        <v>31</v>
      </c>
      <c r="C13" s="33" t="s">
        <v>33</v>
      </c>
      <c r="D13" s="60">
        <f>SUM(D14:D16)</f>
        <v>71428.57</v>
      </c>
      <c r="F13" s="40"/>
    </row>
    <row r="14" spans="2:6" ht="33.75" customHeight="1">
      <c r="B14" s="24" t="s">
        <v>34</v>
      </c>
      <c r="C14" s="44" t="s">
        <v>67</v>
      </c>
      <c r="D14" s="55">
        <v>25000</v>
      </c>
      <c r="E14" s="38"/>
      <c r="F14" s="40"/>
    </row>
    <row r="15" spans="2:6" ht="33.75" customHeight="1">
      <c r="B15" s="24" t="s">
        <v>30</v>
      </c>
      <c r="C15" s="44" t="s">
        <v>73</v>
      </c>
      <c r="D15" s="55">
        <v>46428.57</v>
      </c>
      <c r="E15" s="38"/>
      <c r="F15" s="39"/>
    </row>
    <row r="16" spans="2:6" ht="26.25" customHeight="1">
      <c r="B16" s="24" t="s">
        <v>35</v>
      </c>
      <c r="C16" s="27" t="s">
        <v>48</v>
      </c>
      <c r="D16" s="45"/>
      <c r="E16" s="38"/>
      <c r="F16" s="39"/>
    </row>
    <row r="17" spans="2:6" ht="24" customHeight="1">
      <c r="B17" s="23" t="s">
        <v>26</v>
      </c>
      <c r="C17" s="33" t="s">
        <v>27</v>
      </c>
      <c r="D17" s="57">
        <f>D18</f>
        <v>71428.57</v>
      </c>
      <c r="E17" s="38"/>
      <c r="F17" s="39"/>
    </row>
    <row r="18" spans="2:4" ht="27" customHeight="1">
      <c r="B18" s="21" t="s">
        <v>28</v>
      </c>
      <c r="C18" s="27" t="s">
        <v>29</v>
      </c>
      <c r="D18" s="57">
        <f>D19+D23</f>
        <v>71428.57</v>
      </c>
    </row>
    <row r="19" spans="2:6" ht="25.5" customHeight="1">
      <c r="B19" s="21" t="s">
        <v>16</v>
      </c>
      <c r="C19" s="27" t="s">
        <v>32</v>
      </c>
      <c r="D19" s="58">
        <f>SUM(D20:D22)</f>
        <v>62745.5</v>
      </c>
      <c r="F19" s="19"/>
    </row>
    <row r="20" spans="2:6" ht="15.75">
      <c r="B20" s="25"/>
      <c r="C20" s="28" t="s">
        <v>49</v>
      </c>
      <c r="D20" s="59">
        <v>51000</v>
      </c>
      <c r="F20" s="52"/>
    </row>
    <row r="21" spans="2:6" ht="15.75">
      <c r="B21" s="26"/>
      <c r="C21" s="28" t="s">
        <v>50</v>
      </c>
      <c r="D21" s="59">
        <v>2000</v>
      </c>
      <c r="F21" s="52"/>
    </row>
    <row r="22" spans="2:6" ht="21.75" customHeight="1">
      <c r="B22" s="26"/>
      <c r="C22" s="29" t="s">
        <v>43</v>
      </c>
      <c r="D22" s="61">
        <f>(D20*18.66%)+((D21*0.75)*15.26%)</f>
        <v>9745.499999999998</v>
      </c>
      <c r="F22" s="53"/>
    </row>
    <row r="23" spans="2:4" ht="27" customHeight="1">
      <c r="B23" s="21" t="s">
        <v>15</v>
      </c>
      <c r="C23" s="30" t="s">
        <v>37</v>
      </c>
      <c r="D23" s="58">
        <f>SUM(D24:D29)</f>
        <v>8683.07</v>
      </c>
    </row>
    <row r="24" spans="2:4" ht="18" customHeight="1">
      <c r="B24" s="25"/>
      <c r="C24" s="31" t="s">
        <v>38</v>
      </c>
      <c r="D24" s="59">
        <v>2000</v>
      </c>
    </row>
    <row r="25" spans="2:4" ht="17.25" customHeight="1">
      <c r="B25" s="25"/>
      <c r="C25" s="31" t="s">
        <v>39</v>
      </c>
      <c r="D25" s="59">
        <v>2500</v>
      </c>
    </row>
    <row r="26" spans="2:4" ht="19.5" customHeight="1">
      <c r="B26" s="25"/>
      <c r="C26" s="32" t="s">
        <v>40</v>
      </c>
      <c r="D26" s="59">
        <v>2000</v>
      </c>
    </row>
    <row r="27" spans="2:4" ht="18.75" customHeight="1">
      <c r="B27" s="25"/>
      <c r="C27" s="31" t="s">
        <v>41</v>
      </c>
      <c r="D27" s="59">
        <v>1300</v>
      </c>
    </row>
    <row r="28" spans="2:4" ht="20.25" customHeight="1">
      <c r="B28" s="25"/>
      <c r="C28" s="32" t="s">
        <v>51</v>
      </c>
      <c r="D28" s="59">
        <v>200</v>
      </c>
    </row>
    <row r="29" spans="2:4" ht="23.25" customHeight="1">
      <c r="B29" s="25"/>
      <c r="C29" s="31" t="s">
        <v>42</v>
      </c>
      <c r="D29" s="62">
        <v>683.07</v>
      </c>
    </row>
    <row r="30" spans="2:4" ht="29.25" customHeight="1">
      <c r="B30" s="22" t="s">
        <v>46</v>
      </c>
      <c r="C30" s="54" t="s">
        <v>76</v>
      </c>
      <c r="D30" s="57">
        <f>D13-D18</f>
        <v>0</v>
      </c>
    </row>
    <row r="31" spans="2:4" ht="24" customHeight="1">
      <c r="B31" s="22" t="s">
        <v>36</v>
      </c>
      <c r="C31" s="33" t="s">
        <v>44</v>
      </c>
      <c r="D31" s="57">
        <f>D32</f>
        <v>0</v>
      </c>
    </row>
    <row r="32" spans="2:4" ht="24" customHeight="1">
      <c r="B32" s="21" t="s">
        <v>34</v>
      </c>
      <c r="C32" s="27" t="s">
        <v>45</v>
      </c>
      <c r="D32" s="59">
        <f>D33+D34</f>
        <v>0</v>
      </c>
    </row>
    <row r="33" spans="2:4" ht="27.75" customHeight="1">
      <c r="B33" s="21" t="s">
        <v>16</v>
      </c>
      <c r="C33" s="27" t="s">
        <v>58</v>
      </c>
      <c r="D33" s="59">
        <v>9574.81</v>
      </c>
    </row>
    <row r="34" spans="2:4" ht="27.75" customHeight="1">
      <c r="B34" s="21" t="s">
        <v>15</v>
      </c>
      <c r="C34" s="27" t="s">
        <v>59</v>
      </c>
      <c r="D34" s="59">
        <v>-9574.81</v>
      </c>
    </row>
    <row r="35" spans="2:4" s="68" customFormat="1" ht="52.5" customHeight="1">
      <c r="B35" s="65" t="s">
        <v>71</v>
      </c>
      <c r="C35" s="66"/>
      <c r="D35" s="67"/>
    </row>
    <row r="36" spans="2:4" ht="46.5" customHeight="1">
      <c r="B36" s="69"/>
      <c r="C36" s="64"/>
      <c r="D36" s="20"/>
    </row>
    <row r="37" spans="2:4" ht="19.5">
      <c r="B37" s="63"/>
      <c r="C37" s="64"/>
      <c r="D37" s="20"/>
    </row>
    <row r="38" spans="3:4" ht="19.5">
      <c r="C38" s="64"/>
      <c r="D38" s="20"/>
    </row>
    <row r="39" spans="2:4" ht="19.5">
      <c r="B39" s="17"/>
      <c r="C39" s="37"/>
      <c r="D39" s="20"/>
    </row>
    <row r="41" ht="18" customHeight="1"/>
    <row r="42" ht="15">
      <c r="C42" s="37"/>
    </row>
  </sheetData>
  <sheetProtection/>
  <mergeCells count="7">
    <mergeCell ref="B8:D8"/>
    <mergeCell ref="B9:D9"/>
    <mergeCell ref="B10:D10"/>
    <mergeCell ref="B11:D11"/>
    <mergeCell ref="C2:D2"/>
    <mergeCell ref="C3:D3"/>
    <mergeCell ref="B5:D5"/>
  </mergeCells>
  <printOptions horizontalCentered="1"/>
  <pageMargins left="0.75" right="0.36" top="0" bottom="0" header="0.11811023622047245" footer="0.11811023622047245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2015-02-10T08:52:06Z</cp:lastPrinted>
  <dcterms:created xsi:type="dcterms:W3CDTF">2006-09-16T00:00:00Z</dcterms:created>
  <dcterms:modified xsi:type="dcterms:W3CDTF">2023-09-28T11:41:02Z</dcterms:modified>
  <cp:category/>
  <cp:version/>
  <cp:contentType/>
  <cp:contentStatus/>
</cp:coreProperties>
</file>